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990"/>
  </bookViews>
  <sheets>
    <sheet name="Tıbbi Laboratuvar Teknikleri" sheetId="5" r:id="rId1"/>
  </sheets>
  <definedNames>
    <definedName name="TOPLA">#REF!</definedName>
  </definedNames>
  <calcPr calcId="162913"/>
</workbook>
</file>

<file path=xl/calcChain.xml><?xml version="1.0" encoding="utf-8"?>
<calcChain xmlns="http://schemas.openxmlformats.org/spreadsheetml/2006/main">
  <c r="M14" i="5" l="1"/>
  <c r="M13" i="5"/>
  <c r="M12" i="5"/>
  <c r="M11" i="5"/>
  <c r="M10" i="5"/>
  <c r="M9" i="5"/>
  <c r="M8" i="5"/>
  <c r="M7" i="5"/>
  <c r="M6" i="5"/>
  <c r="M54" i="5" l="1"/>
  <c r="M53" i="5"/>
  <c r="M52" i="5"/>
  <c r="M50" i="5"/>
  <c r="M49" i="5"/>
  <c r="M48" i="5"/>
  <c r="M47" i="5"/>
  <c r="M46" i="5"/>
  <c r="M40" i="5" l="1"/>
  <c r="M34" i="5"/>
  <c r="M28" i="5"/>
  <c r="M27" i="5"/>
  <c r="M26" i="5"/>
  <c r="M25" i="5"/>
  <c r="M24" i="5"/>
  <c r="M23" i="5"/>
  <c r="M22" i="5"/>
  <c r="M21" i="5"/>
  <c r="M20" i="5"/>
</calcChain>
</file>

<file path=xl/sharedStrings.xml><?xml version="1.0" encoding="utf-8"?>
<sst xmlns="http://schemas.openxmlformats.org/spreadsheetml/2006/main" count="283" uniqueCount="118">
  <si>
    <t>Sıra No</t>
  </si>
  <si>
    <t>Adı Soyadı</t>
  </si>
  <si>
    <t>Program Adı</t>
  </si>
  <si>
    <t>Üniversitemizde Kabul Edildiği Birim Bilgileri</t>
  </si>
  <si>
    <t>ÖSYM Bilgileri</t>
  </si>
  <si>
    <t>Öğrencinin Sınava Giriş Yılı</t>
  </si>
  <si>
    <t>Genel Not Ortalaması Bilgileri</t>
  </si>
  <si>
    <t>GNO (Dörtlük Sistemde)</t>
  </si>
  <si>
    <t>GNO (Yüzlük Sistemde)</t>
  </si>
  <si>
    <t xml:space="preserve">Değerlendirme Sonucu </t>
  </si>
  <si>
    <t>AÇIKLAMA
(Asil, Yedek, Red Nedeni)</t>
  </si>
  <si>
    <t>Başvuru Yapılan Programın Puan Türü (YGS,LYS,DGS,OBP)</t>
  </si>
  <si>
    <t>Sınıf</t>
  </si>
  <si>
    <t>DEĞERLENDİRME KRİTERLERİ</t>
  </si>
  <si>
    <t>Genel Not Ortalaması Dörtlük sistemde 2,30 Yüzlük sistemde 60,00 altında olan öğrenciler başvuramazlar. (red edilecek)</t>
  </si>
  <si>
    <t>Disiplin cezası alan öğrenciler başvuramaz. (red edilecek)</t>
  </si>
  <si>
    <t>Geldiği üniversitenin İ.Ö Pprogramında okuyan öğrenciler bizim N.Ö Programına başvurması durumunda yüzde 10 girdiklerine dair belge olması gerekir.yoksa rededilecek.</t>
  </si>
  <si>
    <t>Başarısız dersi olan öğrencilerin başvuraları red edilecek.</t>
  </si>
  <si>
    <t>"Yıl ve dönem kaybı olan öğrenciler başvuramazlar. (red edilecek)” ifadesi “Kayıt dondurma haricinde öğrencinin yarıyıl / yıl kaybı olmaması gerekir.” şeklinde düzenlenebilir.</t>
  </si>
  <si>
    <t>Bu kriterleri göre başvuran adayların listelerde isimleri belirtilerek değerlendirme sonucuna kabul/red nedeni yazılacak</t>
  </si>
  <si>
    <t xml:space="preserve">Öğrencinin Öğrenim Gördüğü Üniversite </t>
  </si>
  <si>
    <t>KKTC ve diğer yurtdışı Üniversitelerinde okuyan öğrenciler kurumlararası yatay geçişe başvuramazlar (red edilecek)</t>
  </si>
  <si>
    <t xml:space="preserve">Yatay Geçiş Sıralama Puanı (YGSP) = (Öğrenci Yerleştirme Puanı – Aynı yılın ADYÜ Programın Taban puanı x 0,70) + ( Başarı Notu x 0,30 ) </t>
  </si>
  <si>
    <t>Yatay geçiş kontenjanı kadar asil seçilecek başarılı olan diğer tüm öğrenciler de yedek olarak sıralanacaktır.</t>
  </si>
  <si>
    <t>Öğrencinin Yerleştirme Puanı</t>
  </si>
  <si>
    <t>Aynı yılın ADYÜ Programın Taban puanı</t>
  </si>
  <si>
    <t>Fakülte/Meslek Yüksekokulu Adı</t>
  </si>
  <si>
    <t>Sağlık Hizmetleri MYO</t>
  </si>
  <si>
    <t>Tıbbi Laboratuvar Teknikleri</t>
  </si>
  <si>
    <t>İlk ve Acil Yardım</t>
  </si>
  <si>
    <t>Yatay Geçiş Sıralama Puanı (YGSP) = ((Öğrenci Yerleştirme Puanı – Aynı yılın ADYÜ Programın Taban puanı )x 0,70) + ( Başarı Notu x 0,30 )</t>
  </si>
  <si>
    <t xml:space="preserve">DR.ÖĞR.ÜYESİ AYGÜL ÖZTÜRK </t>
  </si>
  <si>
    <r>
      <t xml:space="preserve">    </t>
    </r>
    <r>
      <rPr>
        <b/>
        <sz val="14"/>
        <color theme="1"/>
        <rFont val="Times New Roman"/>
        <family val="1"/>
        <charset val="162"/>
      </rPr>
      <t>ÖĞR.GÖR. KADRİYE AKSAKAL</t>
    </r>
  </si>
  <si>
    <t>ÖĞR.GÖR. ARİF İRFAN TURAN</t>
  </si>
  <si>
    <t>Berivan Yardım</t>
  </si>
  <si>
    <t>TYT</t>
  </si>
  <si>
    <t>Ece Polat</t>
  </si>
  <si>
    <t>Kahramanmaraş Sütçü İmam Üniversitesi</t>
  </si>
  <si>
    <t>Gümüşhane Üniversitesi</t>
  </si>
  <si>
    <t>Medine Sonkak</t>
  </si>
  <si>
    <t>Muş Alparslan Üniversitesi</t>
  </si>
  <si>
    <t>Mehmet Sadık Can</t>
  </si>
  <si>
    <t>Merve Nur Karakaya</t>
  </si>
  <si>
    <t>Adıyaman Üniversitesi</t>
  </si>
  <si>
    <t>Nisa Nur Besle</t>
  </si>
  <si>
    <t>Seher Kızılbay</t>
  </si>
  <si>
    <t>Toros Üniversitesi</t>
  </si>
  <si>
    <t>RED ( Disiplin cezası almadığına dair belge eksik )</t>
  </si>
  <si>
    <t>Tuana Tozkoparan</t>
  </si>
  <si>
    <t>Fırat Üniversitesi</t>
  </si>
  <si>
    <t>Mehmet Avcı</t>
  </si>
  <si>
    <t>Optisyenlik</t>
  </si>
  <si>
    <t>Malatya Turgut Özal Üniversitesi</t>
  </si>
  <si>
    <t>Mehmet Samet Altay</t>
  </si>
  <si>
    <t>Aylin Aydın</t>
  </si>
  <si>
    <t>Ece Tuncer</t>
  </si>
  <si>
    <t>Erzincan Binali Yıldırım Üniversitesi</t>
  </si>
  <si>
    <t>Gizem Nur Esen</t>
  </si>
  <si>
    <t>Hatice Sevici</t>
  </si>
  <si>
    <t>Merve Karadöl</t>
  </si>
  <si>
    <t>Mustafa Büyüktaş</t>
  </si>
  <si>
    <t>Kafkas Üniversitesi</t>
  </si>
  <si>
    <t>Songül Duran</t>
  </si>
  <si>
    <t>Taha İşçimen</t>
  </si>
  <si>
    <t>Tuğba Betül Sağlamcan</t>
  </si>
  <si>
    <t>ASİL</t>
  </si>
  <si>
    <t>Patoloji Laboratuvar Teknikleri</t>
  </si>
  <si>
    <t>RED ( Transkript belgesi eksik, Disiplin cezası almadığına dair belge eksik )</t>
  </si>
  <si>
    <t xml:space="preserve">ASİL </t>
  </si>
  <si>
    <t>Seher Othan</t>
  </si>
  <si>
    <t>RED ( İÖ % 10 girdiğine dair belge eksik)</t>
  </si>
  <si>
    <t xml:space="preserve">RED (YKS yerleştirme belgesi eksik, Not ortalaması 2,30 un altında) </t>
  </si>
  <si>
    <r>
      <t xml:space="preserve">RED (Başka programdan geçiş yapılamaz. Disiplin cezası almadığına dair belge eksik , </t>
    </r>
    <r>
      <rPr>
        <sz val="11"/>
        <rFont val="Times New Roman"/>
        <family val="1"/>
        <charset val="162"/>
      </rPr>
      <t>İÖ % 10 girdiğine dair belge ve  Öğrenci belgesi uygun değil)</t>
    </r>
  </si>
  <si>
    <r>
      <t>RED</t>
    </r>
    <r>
      <rPr>
        <sz val="11"/>
        <rFont val="Times New Roman"/>
        <family val="1"/>
        <charset val="162"/>
      </rPr>
      <t xml:space="preserve">  ( İÖ  % 10 girdiğine dair belge eksik )</t>
    </r>
  </si>
  <si>
    <t>Sakaya Uygulamalı Bilimler Üniversitesi</t>
  </si>
  <si>
    <t>Bitlis Eren Üniversitesi</t>
  </si>
  <si>
    <t xml:space="preserve">Sivas Cumhuriyet Üniversitesi </t>
  </si>
  <si>
    <t xml:space="preserve">Bitlis Eren Üniversitesi </t>
  </si>
  <si>
    <t>RED ( Başka programdan geçiş yapılamaz.. Not ortalaması 2,30 altında)</t>
  </si>
  <si>
    <t>RED  ( Başka programdan geçiş yapılamaz. Disiplin cezası almadığına dair belge eksik )</t>
  </si>
  <si>
    <t xml:space="preserve">RED ( Başka programdan geçiş yapılamaz. Başarısız dersi var, İÖ % 10 girdiğine dair belge eksik, Not ortalaması 2,30 un altında) </t>
  </si>
  <si>
    <t>RED ( Transkript belgesi eksik, Disiplin cezası almadığına dair belge eksik, Başarısız dersi var )</t>
  </si>
  <si>
    <t>RED  ( Başka programdan geçiş yapılamaz. YKS yerleştirme belgesi, Öğrenci belgesi eksik, Disiplin cezası almadığına dair belge eksik, Başarısız dersi var )</t>
  </si>
  <si>
    <t>YEDEK</t>
  </si>
  <si>
    <t>SAĞLIK HİZMETLERİ MESLEK YÜKSEKOKULU TIBBİ HİZMETLER VE TEKNİKLER BÖLÜMÜ BAHAR YARIYILI KURUMLAR ARASI YATAY GEÇİŞ SONUÇLARI</t>
  </si>
  <si>
    <t>Fakülte/Yüksekokul/Meslek Yüksekokulu Adı</t>
  </si>
  <si>
    <t>Puanı</t>
  </si>
  <si>
    <t>Birimimiz Taban Puanı</t>
  </si>
  <si>
    <t>Değerlendirme Puanı
((Öğrencinin ÖSYM Puanı*100/500)*70/100) + (Yüzlük GNO*30/100)</t>
  </si>
  <si>
    <t>HARUNNİSA ALPTEKİN</t>
  </si>
  <si>
    <t>Sağlık Hizmetleri Meslek Yüksekokulu</t>
  </si>
  <si>
    <t>Çoçuk Gelişimi</t>
  </si>
  <si>
    <t>Mardin Artuklu Ünv</t>
  </si>
  <si>
    <t>YKS-TYT</t>
  </si>
  <si>
    <t>MAHMUT TOPRAK</t>
  </si>
  <si>
    <t>Munzur Ünv</t>
  </si>
  <si>
    <t>AYTEN ÖCAL</t>
  </si>
  <si>
    <t>YOZGAT BOZOK ÜNİVERSİTESİ</t>
  </si>
  <si>
    <t>ÜMMÜ RÜMEYSA ORHAN</t>
  </si>
  <si>
    <t>Tokat Gaziosmanpaşa Üniversitesi</t>
  </si>
  <si>
    <t>BERİVAN BOZKURT</t>
  </si>
  <si>
    <t>FIRAT ÜNİVERSİTESİ</t>
  </si>
  <si>
    <t>ZARA ERDEM</t>
  </si>
  <si>
    <t>Red (ÖSYM belgesi yok)</t>
  </si>
  <si>
    <t>EMİNE TÜRK</t>
  </si>
  <si>
    <t>İnönü ünv</t>
  </si>
  <si>
    <t>Red (Resmi transkripti yok, ÖSYM belgesi yok)</t>
  </si>
  <si>
    <t>ŞEVAL ŞANLIKAN</t>
  </si>
  <si>
    <t>BURDUR MEHMET AKİF ERSOY ÜNİVERSİTESİ</t>
  </si>
  <si>
    <t>Red(Ön lisans diploma programlarının ilk yarıyılı ile son yarıyılına yatay geçiş yapılamaz maddesi uyarınca red)</t>
  </si>
  <si>
    <t>NERİMAN KORKMAZ</t>
  </si>
  <si>
    <t>ARTVİN ÇORUH ÜNİVERSİTESİ</t>
  </si>
  <si>
    <t>Red (Üniversiteden disiplen cezası almadığına dair belge yoktur, Öğrenci ikinci öğretimden birinci öğretime başvuru yapmak istemektedir bununla ilgili bölümünde bulunduğu sınıfın ilk yüzde onuna (%10) girdiğine dair belge yoktur).</t>
  </si>
  <si>
    <r>
      <t>Sağlık Hizmetleri MYO</t>
    </r>
    <r>
      <rPr>
        <b/>
        <sz val="18"/>
        <color rgb="FFFF0000"/>
        <rFont val="Times New Roman"/>
        <family val="1"/>
        <charset val="162"/>
      </rPr>
      <t xml:space="preserve"> İlk ve Acil Yardım Programı</t>
    </r>
    <r>
      <rPr>
        <b/>
        <sz val="18"/>
        <color theme="1"/>
        <rFont val="Times New Roman"/>
        <family val="1"/>
        <charset val="162"/>
      </rPr>
      <t xml:space="preserve"> 2023-2024 Bahar Yarıyılı Kurumlararası Yatay Geçiş Sonuçları</t>
    </r>
  </si>
  <si>
    <r>
      <t xml:space="preserve">Sağlık Hizmetleri MYO </t>
    </r>
    <r>
      <rPr>
        <b/>
        <sz val="18"/>
        <color rgb="FFFF0000"/>
        <rFont val="Times New Roman"/>
        <family val="1"/>
        <charset val="162"/>
      </rPr>
      <t>Optisyenlik</t>
    </r>
    <r>
      <rPr>
        <b/>
        <sz val="18"/>
        <color theme="1"/>
        <rFont val="Times New Roman"/>
        <family val="1"/>
        <charset val="162"/>
      </rPr>
      <t xml:space="preserve"> Programı 2023-2024 Bahar Yarıyılı Kurumlararası Yatay Geçiş Sonuçları</t>
    </r>
  </si>
  <si>
    <r>
      <t xml:space="preserve">Sağlık Hizmetleri MYO </t>
    </r>
    <r>
      <rPr>
        <b/>
        <sz val="18"/>
        <color rgb="FFFF0000"/>
        <rFont val="Times New Roman"/>
        <family val="1"/>
        <charset val="162"/>
      </rPr>
      <t>Patoloji Laboratuvar Teknikleri Programı</t>
    </r>
    <r>
      <rPr>
        <b/>
        <sz val="18"/>
        <color theme="1"/>
        <rFont val="Times New Roman"/>
        <family val="1"/>
        <charset val="162"/>
      </rPr>
      <t xml:space="preserve"> 2023-2024 Bahar Yarıyılı Kurumlararası Yatay Geçiş Sonuçları</t>
    </r>
  </si>
  <si>
    <t>2023-2024 BAHAR Yarıyılı Kurumlararası Yatay Geçiş Sonuçları</t>
  </si>
  <si>
    <r>
      <t xml:space="preserve">Sağlık Hizmetleri MYO </t>
    </r>
    <r>
      <rPr>
        <b/>
        <sz val="18"/>
        <color rgb="FFFF0000"/>
        <rFont val="Times New Roman"/>
        <family val="1"/>
        <charset val="162"/>
      </rPr>
      <t>Tıbbi Laboratuvar Teknikleri</t>
    </r>
    <r>
      <rPr>
        <b/>
        <sz val="18"/>
        <color theme="1"/>
        <rFont val="Times New Roman"/>
        <family val="1"/>
        <charset val="162"/>
      </rPr>
      <t xml:space="preserve"> Programı 2023-2024 Bahar Yarıyılı Kurumlararası Yatay Geçiş Sonuçları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</si>
</sst>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sz val="11"/>
      <color rgb="FF000000"/>
      <name val="TimesNewRomanPSMT"/>
      <charset val="162"/>
    </font>
    <font>
      <sz val="10"/>
      <color rgb="FF000000"/>
      <name val="TimesNewRomanPSMT"/>
    </font>
    <font>
      <b/>
      <sz val="18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2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justify" wrapText="1"/>
    </xf>
    <xf numFmtId="2" fontId="4" fillId="0" borderId="1" xfId="0" applyNumberFormat="1" applyFont="1" applyBorder="1" applyAlignment="1">
      <alignment horizontal="left" vertical="justify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/>
    <xf numFmtId="0" fontId="11" fillId="0" borderId="0" xfId="0" applyFont="1"/>
    <xf numFmtId="0" fontId="11" fillId="0" borderId="0" xfId="0" applyFont="1" applyAlignment="1"/>
    <xf numFmtId="2" fontId="10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0" fillId="3" borderId="0" xfId="0" applyFill="1"/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justify"/>
    </xf>
    <xf numFmtId="0" fontId="4" fillId="0" borderId="2" xfId="0" applyFont="1" applyBorder="1" applyAlignment="1">
      <alignment horizontal="justify" vertical="justify" wrapText="1"/>
    </xf>
    <xf numFmtId="0" fontId="4" fillId="0" borderId="4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121227</xdr:rowOff>
    </xdr:from>
    <xdr:to>
      <xdr:col>0</xdr:col>
      <xdr:colOff>508871</xdr:colOff>
      <xdr:row>2</xdr:row>
      <xdr:rowOff>574110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1727"/>
          <a:ext cx="508870" cy="452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="78" zoomScaleNormal="78" workbookViewId="0">
      <selection activeCell="H7" sqref="H7"/>
    </sheetView>
  </sheetViews>
  <sheetFormatPr defaultRowHeight="15"/>
  <cols>
    <col min="1" max="1" width="9.42578125" customWidth="1"/>
    <col min="2" max="2" width="26.85546875" bestFit="1" customWidth="1"/>
    <col min="3" max="3" width="23.85546875" customWidth="1"/>
    <col min="4" max="4" width="24.28515625" bestFit="1" customWidth="1"/>
    <col min="5" max="5" width="9.42578125" customWidth="1"/>
    <col min="6" max="6" width="14.85546875" customWidth="1"/>
    <col min="7" max="7" width="18.85546875" customWidth="1"/>
    <col min="8" max="8" width="26.7109375" customWidth="1"/>
    <col min="9" max="10" width="15.42578125" customWidth="1"/>
    <col min="11" max="11" width="13.7109375" customWidth="1"/>
    <col min="12" max="12" width="13.85546875" customWidth="1"/>
    <col min="13" max="13" width="38.5703125" customWidth="1"/>
    <col min="14" max="14" width="44.5703125" customWidth="1"/>
  </cols>
  <sheetData>
    <row r="1" spans="1:14" s="31" customFormat="1" ht="21">
      <c r="C1" s="53" t="s">
        <v>84</v>
      </c>
    </row>
    <row r="2" spans="1:14">
      <c r="B2" s="9"/>
      <c r="M2" s="18"/>
    </row>
    <row r="3" spans="1:14" ht="63" customHeight="1">
      <c r="A3" s="69" t="s">
        <v>117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4" s="2" customFormat="1" ht="42" customHeight="1">
      <c r="A4" s="72" t="s">
        <v>0</v>
      </c>
      <c r="B4" s="72" t="s">
        <v>1</v>
      </c>
      <c r="C4" s="73" t="s">
        <v>3</v>
      </c>
      <c r="D4" s="74"/>
      <c r="E4" s="75"/>
      <c r="F4" s="72" t="s">
        <v>4</v>
      </c>
      <c r="G4" s="72"/>
      <c r="H4" s="72"/>
      <c r="I4" s="72"/>
      <c r="J4" s="72"/>
      <c r="K4" s="76" t="s">
        <v>6</v>
      </c>
      <c r="L4" s="76"/>
      <c r="M4" s="73" t="s">
        <v>9</v>
      </c>
      <c r="N4" s="75"/>
    </row>
    <row r="5" spans="1:14" s="23" customFormat="1" ht="84" customHeight="1">
      <c r="A5" s="72"/>
      <c r="B5" s="72"/>
      <c r="C5" s="24" t="s">
        <v>26</v>
      </c>
      <c r="D5" s="21" t="s">
        <v>2</v>
      </c>
      <c r="E5" s="21" t="s">
        <v>12</v>
      </c>
      <c r="F5" s="24" t="s">
        <v>5</v>
      </c>
      <c r="G5" s="24" t="s">
        <v>20</v>
      </c>
      <c r="H5" s="24" t="s">
        <v>11</v>
      </c>
      <c r="I5" s="24" t="s">
        <v>24</v>
      </c>
      <c r="J5" s="24" t="s">
        <v>25</v>
      </c>
      <c r="K5" s="24" t="s">
        <v>7</v>
      </c>
      <c r="L5" s="24" t="s">
        <v>8</v>
      </c>
      <c r="M5" s="25" t="s">
        <v>30</v>
      </c>
      <c r="N5" s="24" t="s">
        <v>10</v>
      </c>
    </row>
    <row r="6" spans="1:14" ht="60" customHeight="1">
      <c r="A6" s="5">
        <v>1</v>
      </c>
      <c r="B6" s="10" t="s">
        <v>62</v>
      </c>
      <c r="C6" s="6" t="s">
        <v>27</v>
      </c>
      <c r="D6" s="6" t="s">
        <v>28</v>
      </c>
      <c r="E6" s="6">
        <v>1</v>
      </c>
      <c r="F6" s="6">
        <v>2023</v>
      </c>
      <c r="G6" s="6" t="s">
        <v>52</v>
      </c>
      <c r="H6" s="5" t="s">
        <v>35</v>
      </c>
      <c r="I6" s="5">
        <v>324.32119999999998</v>
      </c>
      <c r="J6" s="6">
        <v>333.49254000000002</v>
      </c>
      <c r="K6" s="8">
        <v>3.62</v>
      </c>
      <c r="L6" s="7">
        <v>91.13</v>
      </c>
      <c r="M6" s="8">
        <f t="shared" ref="M6:M14" si="0">((I6-J6)*0.7)+(L6*0.3)</f>
        <v>20.919061999999968</v>
      </c>
      <c r="N6" s="37" t="s">
        <v>65</v>
      </c>
    </row>
    <row r="7" spans="1:14" s="31" customFormat="1" ht="60" customHeight="1">
      <c r="A7" s="5">
        <v>2</v>
      </c>
      <c r="B7" s="10" t="s">
        <v>60</v>
      </c>
      <c r="C7" s="6" t="s">
        <v>27</v>
      </c>
      <c r="D7" s="6" t="s">
        <v>28</v>
      </c>
      <c r="E7" s="6">
        <v>1</v>
      </c>
      <c r="F7" s="6">
        <v>2023</v>
      </c>
      <c r="G7" s="6" t="s">
        <v>61</v>
      </c>
      <c r="H7" s="5" t="s">
        <v>35</v>
      </c>
      <c r="I7" s="5">
        <v>302.94022000000001</v>
      </c>
      <c r="J7" s="6">
        <v>333.49254000000002</v>
      </c>
      <c r="K7" s="8">
        <v>3.38</v>
      </c>
      <c r="L7" s="7">
        <v>85.53</v>
      </c>
      <c r="M7" s="8">
        <f t="shared" si="0"/>
        <v>4.2723759999999942</v>
      </c>
      <c r="N7" s="37" t="s">
        <v>65</v>
      </c>
    </row>
    <row r="8" spans="1:14" ht="60" customHeight="1">
      <c r="A8" s="5">
        <v>3</v>
      </c>
      <c r="B8" s="10" t="s">
        <v>55</v>
      </c>
      <c r="C8" s="6" t="s">
        <v>27</v>
      </c>
      <c r="D8" s="6" t="s">
        <v>28</v>
      </c>
      <c r="E8" s="6">
        <v>1</v>
      </c>
      <c r="F8" s="6">
        <v>2023</v>
      </c>
      <c r="G8" s="6" t="s">
        <v>56</v>
      </c>
      <c r="H8" s="5" t="s">
        <v>35</v>
      </c>
      <c r="I8" s="5">
        <v>298.48041000000001</v>
      </c>
      <c r="J8" s="6">
        <v>333.49254000000002</v>
      </c>
      <c r="K8" s="8">
        <v>3.51</v>
      </c>
      <c r="L8" s="7">
        <v>88.56</v>
      </c>
      <c r="M8" s="8">
        <f t="shared" si="0"/>
        <v>2.0595089999999949</v>
      </c>
      <c r="N8" s="37" t="s">
        <v>65</v>
      </c>
    </row>
    <row r="9" spans="1:14" s="31" customFormat="1" ht="60" customHeight="1">
      <c r="A9" s="5">
        <v>4</v>
      </c>
      <c r="B9" s="10" t="s">
        <v>57</v>
      </c>
      <c r="C9" s="6" t="s">
        <v>27</v>
      </c>
      <c r="D9" s="6" t="s">
        <v>28</v>
      </c>
      <c r="E9" s="6">
        <v>1</v>
      </c>
      <c r="F9" s="6">
        <v>2023</v>
      </c>
      <c r="G9" s="6" t="s">
        <v>56</v>
      </c>
      <c r="H9" s="5" t="s">
        <v>35</v>
      </c>
      <c r="I9" s="5">
        <v>298.97861999999998</v>
      </c>
      <c r="J9" s="6">
        <v>333.49254000000002</v>
      </c>
      <c r="K9" s="8">
        <v>3.45</v>
      </c>
      <c r="L9" s="7">
        <v>87.16</v>
      </c>
      <c r="M9" s="8">
        <f>((I9-J9)*0.7)+(L9*0.3)</f>
        <v>1.9882559999999714</v>
      </c>
      <c r="N9" s="16" t="s">
        <v>83</v>
      </c>
    </row>
    <row r="10" spans="1:14" s="31" customFormat="1" ht="60" customHeight="1">
      <c r="A10" s="5">
        <v>5</v>
      </c>
      <c r="B10" s="10" t="s">
        <v>59</v>
      </c>
      <c r="C10" s="6" t="s">
        <v>27</v>
      </c>
      <c r="D10" s="6" t="s">
        <v>28</v>
      </c>
      <c r="E10" s="6">
        <v>1</v>
      </c>
      <c r="F10" s="6">
        <v>2023</v>
      </c>
      <c r="G10" s="6" t="s">
        <v>37</v>
      </c>
      <c r="H10" s="5" t="s">
        <v>35</v>
      </c>
      <c r="I10" s="5">
        <v>308.73081999999999</v>
      </c>
      <c r="J10" s="6">
        <v>333.49254000000002</v>
      </c>
      <c r="K10" s="8">
        <v>3.27</v>
      </c>
      <c r="L10" s="7">
        <v>82.96</v>
      </c>
      <c r="M10" s="8">
        <f>((I10-J10)*0.7)+(L10*0.3)</f>
        <v>7.5547959999999819</v>
      </c>
      <c r="N10" s="41" t="s">
        <v>73</v>
      </c>
    </row>
    <row r="11" spans="1:14" s="31" customFormat="1" ht="60" customHeight="1">
      <c r="A11" s="5">
        <v>6</v>
      </c>
      <c r="B11" s="10" t="s">
        <v>64</v>
      </c>
      <c r="C11" s="6" t="s">
        <v>27</v>
      </c>
      <c r="D11" s="46" t="s">
        <v>28</v>
      </c>
      <c r="E11" s="6">
        <v>1</v>
      </c>
      <c r="F11" s="6">
        <v>2023</v>
      </c>
      <c r="G11" s="46" t="s">
        <v>74</v>
      </c>
      <c r="H11" s="5" t="s">
        <v>35</v>
      </c>
      <c r="I11" s="5">
        <v>292.44709</v>
      </c>
      <c r="J11" s="6">
        <v>333.49254000000002</v>
      </c>
      <c r="K11" s="38">
        <v>2.08</v>
      </c>
      <c r="L11" s="40">
        <v>55.2</v>
      </c>
      <c r="M11" s="8">
        <f t="shared" si="0"/>
        <v>-12.171815000000009</v>
      </c>
      <c r="N11" s="49" t="s">
        <v>78</v>
      </c>
    </row>
    <row r="12" spans="1:14" s="31" customFormat="1" ht="60" customHeight="1">
      <c r="A12" s="5">
        <v>7</v>
      </c>
      <c r="B12" s="10" t="s">
        <v>58</v>
      </c>
      <c r="C12" s="6" t="s">
        <v>27</v>
      </c>
      <c r="D12" s="46" t="s">
        <v>28</v>
      </c>
      <c r="E12" s="6">
        <v>1</v>
      </c>
      <c r="F12" s="6">
        <v>2023</v>
      </c>
      <c r="G12" s="46" t="s">
        <v>75</v>
      </c>
      <c r="H12" s="5" t="s">
        <v>35</v>
      </c>
      <c r="I12" s="5">
        <v>268.32197000000002</v>
      </c>
      <c r="J12" s="6">
        <v>333.49254000000002</v>
      </c>
      <c r="K12" s="8">
        <v>3.23</v>
      </c>
      <c r="L12" s="7">
        <v>82.03</v>
      </c>
      <c r="M12" s="8">
        <f t="shared" si="0"/>
        <v>-21.010398999999996</v>
      </c>
      <c r="N12" s="49" t="s">
        <v>79</v>
      </c>
    </row>
    <row r="13" spans="1:14" s="31" customFormat="1" ht="60" customHeight="1">
      <c r="A13" s="5">
        <v>8</v>
      </c>
      <c r="B13" s="10" t="s">
        <v>54</v>
      </c>
      <c r="C13" s="6" t="s">
        <v>27</v>
      </c>
      <c r="D13" s="46" t="s">
        <v>28</v>
      </c>
      <c r="E13" s="6">
        <v>1</v>
      </c>
      <c r="F13" s="6">
        <v>2023</v>
      </c>
      <c r="G13" s="46" t="s">
        <v>76</v>
      </c>
      <c r="H13" s="5" t="s">
        <v>35</v>
      </c>
      <c r="I13" s="5">
        <v>269.32959</v>
      </c>
      <c r="J13" s="6">
        <v>333.49254000000002</v>
      </c>
      <c r="K13" s="29">
        <v>2.2400000000000002</v>
      </c>
      <c r="L13" s="7">
        <v>58.93</v>
      </c>
      <c r="M13" s="8">
        <f t="shared" si="0"/>
        <v>-27.235065000000017</v>
      </c>
      <c r="N13" s="50" t="s">
        <v>80</v>
      </c>
    </row>
    <row r="14" spans="1:14" s="31" customFormat="1" ht="60" customHeight="1">
      <c r="A14" s="5">
        <v>9</v>
      </c>
      <c r="B14" s="10" t="s">
        <v>63</v>
      </c>
      <c r="C14" s="6" t="s">
        <v>27</v>
      </c>
      <c r="D14" s="46" t="s">
        <v>28</v>
      </c>
      <c r="E14" s="6">
        <v>1</v>
      </c>
      <c r="F14" s="6">
        <v>2023</v>
      </c>
      <c r="G14" s="46" t="s">
        <v>77</v>
      </c>
      <c r="H14" s="5" t="s">
        <v>35</v>
      </c>
      <c r="I14" s="47"/>
      <c r="J14" s="6">
        <v>333.49254000000002</v>
      </c>
      <c r="K14" s="8">
        <v>2.2999999999999998</v>
      </c>
      <c r="L14" s="7">
        <v>60.33</v>
      </c>
      <c r="M14" s="8">
        <f t="shared" si="0"/>
        <v>-215.345778</v>
      </c>
      <c r="N14" s="49" t="s">
        <v>82</v>
      </c>
    </row>
    <row r="16" spans="1:14" s="31" customFormat="1"/>
    <row r="17" spans="1:14" s="31" customFormat="1" ht="22.5">
      <c r="A17" s="69" t="s">
        <v>113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1:14" s="31" customFormat="1" ht="15.75">
      <c r="A18" s="72" t="s">
        <v>0</v>
      </c>
      <c r="B18" s="72" t="s">
        <v>1</v>
      </c>
      <c r="C18" s="73" t="s">
        <v>3</v>
      </c>
      <c r="D18" s="74"/>
      <c r="E18" s="75"/>
      <c r="F18" s="72" t="s">
        <v>4</v>
      </c>
      <c r="G18" s="72"/>
      <c r="H18" s="72"/>
      <c r="I18" s="72"/>
      <c r="J18" s="72"/>
      <c r="K18" s="76" t="s">
        <v>6</v>
      </c>
      <c r="L18" s="76"/>
      <c r="M18" s="73" t="s">
        <v>9</v>
      </c>
      <c r="N18" s="75"/>
    </row>
    <row r="19" spans="1:14" s="31" customFormat="1" ht="63">
      <c r="A19" s="72"/>
      <c r="B19" s="72"/>
      <c r="C19" s="24" t="s">
        <v>26</v>
      </c>
      <c r="D19" s="21" t="s">
        <v>2</v>
      </c>
      <c r="E19" s="21" t="s">
        <v>12</v>
      </c>
      <c r="F19" s="24" t="s">
        <v>5</v>
      </c>
      <c r="G19" s="24" t="s">
        <v>20</v>
      </c>
      <c r="H19" s="24" t="s">
        <v>11</v>
      </c>
      <c r="I19" s="24" t="s">
        <v>24</v>
      </c>
      <c r="J19" s="24" t="s">
        <v>25</v>
      </c>
      <c r="K19" s="24" t="s">
        <v>7</v>
      </c>
      <c r="L19" s="24" t="s">
        <v>8</v>
      </c>
      <c r="M19" s="22" t="s">
        <v>30</v>
      </c>
      <c r="N19" s="24" t="s">
        <v>10</v>
      </c>
    </row>
    <row r="20" spans="1:14" s="31" customFormat="1" ht="45">
      <c r="A20" s="26">
        <v>1</v>
      </c>
      <c r="B20" s="10" t="s">
        <v>45</v>
      </c>
      <c r="C20" s="6" t="s">
        <v>27</v>
      </c>
      <c r="D20" s="6" t="s">
        <v>29</v>
      </c>
      <c r="E20" s="6">
        <v>1</v>
      </c>
      <c r="F20" s="6">
        <v>2023</v>
      </c>
      <c r="G20" s="6" t="s">
        <v>37</v>
      </c>
      <c r="H20" s="26" t="s">
        <v>35</v>
      </c>
      <c r="I20" s="5">
        <v>338.45686999999998</v>
      </c>
      <c r="J20" s="28">
        <v>351.99815999999998</v>
      </c>
      <c r="K20" s="8">
        <v>3.17</v>
      </c>
      <c r="L20" s="7">
        <v>80.63</v>
      </c>
      <c r="M20" s="29" t="e">
        <f>((I20-J20)*0.7)+(#REF!*0.3)</f>
        <v>#REF!</v>
      </c>
      <c r="N20" s="14" t="s">
        <v>65</v>
      </c>
    </row>
    <row r="21" spans="1:14" s="31" customFormat="1" ht="45">
      <c r="A21" s="26">
        <v>2</v>
      </c>
      <c r="B21" s="39" t="s">
        <v>69</v>
      </c>
      <c r="C21" s="6" t="s">
        <v>27</v>
      </c>
      <c r="D21" s="6" t="s">
        <v>29</v>
      </c>
      <c r="E21" s="6">
        <v>1</v>
      </c>
      <c r="F21" s="6">
        <v>2023</v>
      </c>
      <c r="G21" s="6" t="s">
        <v>37</v>
      </c>
      <c r="H21" s="26" t="s">
        <v>35</v>
      </c>
      <c r="I21" s="5">
        <v>335.53530999999998</v>
      </c>
      <c r="J21" s="28">
        <v>351.99815999999998</v>
      </c>
      <c r="K21" s="8">
        <v>3.27</v>
      </c>
      <c r="L21" s="7">
        <v>82.96</v>
      </c>
      <c r="M21" s="29" t="e">
        <f>((I21-J21)*0.7)+(#REF!*0.3)</f>
        <v>#REF!</v>
      </c>
      <c r="N21" s="37" t="s">
        <v>68</v>
      </c>
    </row>
    <row r="22" spans="1:14" s="31" customFormat="1" ht="45">
      <c r="A22" s="26">
        <v>3</v>
      </c>
      <c r="B22" s="10" t="s">
        <v>44</v>
      </c>
      <c r="C22" s="6" t="s">
        <v>27</v>
      </c>
      <c r="D22" s="6" t="s">
        <v>29</v>
      </c>
      <c r="E22" s="6">
        <v>1</v>
      </c>
      <c r="F22" s="6">
        <v>2023</v>
      </c>
      <c r="G22" s="6" t="s">
        <v>37</v>
      </c>
      <c r="H22" s="26" t="s">
        <v>35</v>
      </c>
      <c r="I22" s="6">
        <v>332.39645999999999</v>
      </c>
      <c r="J22" s="28">
        <v>351.99815999999998</v>
      </c>
      <c r="K22" s="8">
        <v>3.08</v>
      </c>
      <c r="L22" s="7">
        <v>78.53</v>
      </c>
      <c r="M22" s="29" t="e">
        <f>((I22-J22)*0.7)+(#REF!*0.3)</f>
        <v>#REF!</v>
      </c>
      <c r="N22" s="37" t="s">
        <v>68</v>
      </c>
    </row>
    <row r="23" spans="1:14" s="31" customFormat="1" ht="30">
      <c r="A23" s="5">
        <v>4</v>
      </c>
      <c r="B23" s="27" t="s">
        <v>36</v>
      </c>
      <c r="C23" s="28" t="s">
        <v>27</v>
      </c>
      <c r="D23" s="28" t="s">
        <v>29</v>
      </c>
      <c r="E23" s="28">
        <v>1</v>
      </c>
      <c r="F23" s="28">
        <v>2023</v>
      </c>
      <c r="G23" s="28" t="s">
        <v>38</v>
      </c>
      <c r="H23" s="26" t="s">
        <v>35</v>
      </c>
      <c r="I23" s="26">
        <v>314.00490000000002</v>
      </c>
      <c r="J23" s="28">
        <v>351.99815999999998</v>
      </c>
      <c r="K23" s="29">
        <v>3.37</v>
      </c>
      <c r="L23" s="30">
        <v>85.3</v>
      </c>
      <c r="M23" s="29" t="e">
        <f>((I23-J23)*0.7)+(#REF!*0.3)</f>
        <v>#REF!</v>
      </c>
      <c r="N23" s="37" t="s">
        <v>83</v>
      </c>
    </row>
    <row r="24" spans="1:14" s="31" customFormat="1" ht="30.75" thickBot="1">
      <c r="A24" s="5">
        <v>5</v>
      </c>
      <c r="B24" s="27" t="s">
        <v>41</v>
      </c>
      <c r="C24" s="28" t="s">
        <v>27</v>
      </c>
      <c r="D24" s="28" t="s">
        <v>29</v>
      </c>
      <c r="E24" s="28">
        <v>1</v>
      </c>
      <c r="F24" s="28">
        <v>2023</v>
      </c>
      <c r="G24" s="28" t="s">
        <v>43</v>
      </c>
      <c r="H24" s="26" t="s">
        <v>35</v>
      </c>
      <c r="I24" s="26">
        <v>333.97444000000002</v>
      </c>
      <c r="J24" s="28">
        <v>351.99815999999998</v>
      </c>
      <c r="K24" s="42">
        <v>3.45</v>
      </c>
      <c r="L24" s="43">
        <v>87.16</v>
      </c>
      <c r="M24" s="42" t="e">
        <f>((I24-J24)*0.7)+(#REF!*0.3)</f>
        <v>#REF!</v>
      </c>
      <c r="N24" s="44" t="s">
        <v>70</v>
      </c>
    </row>
    <row r="25" spans="1:14" s="31" customFormat="1" ht="45">
      <c r="A25" s="5">
        <v>6</v>
      </c>
      <c r="B25" s="27" t="s">
        <v>34</v>
      </c>
      <c r="C25" s="28" t="s">
        <v>27</v>
      </c>
      <c r="D25" s="28" t="s">
        <v>29</v>
      </c>
      <c r="E25" s="28">
        <v>1</v>
      </c>
      <c r="F25" s="28">
        <v>2023</v>
      </c>
      <c r="G25" s="28" t="s">
        <v>37</v>
      </c>
      <c r="H25" s="26" t="s">
        <v>35</v>
      </c>
      <c r="I25" s="26">
        <v>327.71908000000002</v>
      </c>
      <c r="J25" s="28">
        <v>351.99815999999998</v>
      </c>
      <c r="K25" s="35">
        <v>2.78</v>
      </c>
      <c r="L25" s="30">
        <v>71.53</v>
      </c>
      <c r="M25" s="29" t="e">
        <f>((I25-J26)*0.7)+(#REF!*0.3)</f>
        <v>#REF!</v>
      </c>
      <c r="N25" s="13" t="s">
        <v>47</v>
      </c>
    </row>
    <row r="26" spans="1:14" s="31" customFormat="1" ht="60">
      <c r="A26" s="5">
        <v>7</v>
      </c>
      <c r="B26" s="27" t="s">
        <v>48</v>
      </c>
      <c r="C26" s="6" t="s">
        <v>27</v>
      </c>
      <c r="D26" s="28" t="s">
        <v>29</v>
      </c>
      <c r="E26" s="6">
        <v>1</v>
      </c>
      <c r="F26" s="6">
        <v>2023</v>
      </c>
      <c r="G26" s="6" t="s">
        <v>49</v>
      </c>
      <c r="H26" s="5" t="s">
        <v>35</v>
      </c>
      <c r="I26" s="51">
        <v>310.90440999999998</v>
      </c>
      <c r="J26" s="28">
        <v>351.99815999999998</v>
      </c>
      <c r="K26" s="8">
        <v>3.27</v>
      </c>
      <c r="L26" s="17">
        <v>82.96</v>
      </c>
      <c r="M26" s="42" t="e">
        <f>((I26-J26)*0.7)+(#REF!*0.3)</f>
        <v>#REF!</v>
      </c>
      <c r="N26" s="48" t="s">
        <v>72</v>
      </c>
    </row>
    <row r="27" spans="1:14" s="31" customFormat="1" ht="30">
      <c r="A27" s="5">
        <v>8</v>
      </c>
      <c r="B27" s="10" t="s">
        <v>39</v>
      </c>
      <c r="C27" s="6" t="s">
        <v>27</v>
      </c>
      <c r="D27" s="6" t="s">
        <v>29</v>
      </c>
      <c r="E27" s="6">
        <v>1</v>
      </c>
      <c r="F27" s="6">
        <v>2023</v>
      </c>
      <c r="G27" s="6" t="s">
        <v>40</v>
      </c>
      <c r="H27" s="5" t="s">
        <v>35</v>
      </c>
      <c r="I27" s="5">
        <v>325.26558999999997</v>
      </c>
      <c r="J27" s="28">
        <v>351.99815999999998</v>
      </c>
      <c r="K27" s="38"/>
      <c r="L27" s="40"/>
      <c r="M27" s="29" t="e">
        <f>((I27-J27)*0.7)+(#REF!*0.3)</f>
        <v>#REF!</v>
      </c>
      <c r="N27" s="52" t="s">
        <v>81</v>
      </c>
    </row>
    <row r="28" spans="1:14" s="31" customFormat="1" ht="30">
      <c r="A28" s="26">
        <v>9</v>
      </c>
      <c r="B28" s="27" t="s">
        <v>42</v>
      </c>
      <c r="C28" s="28" t="s">
        <v>27</v>
      </c>
      <c r="D28" s="28" t="s">
        <v>29</v>
      </c>
      <c r="E28" s="28">
        <v>1</v>
      </c>
      <c r="F28" s="28">
        <v>2023</v>
      </c>
      <c r="G28" s="28" t="s">
        <v>46</v>
      </c>
      <c r="H28" s="26" t="s">
        <v>35</v>
      </c>
      <c r="I28" s="26"/>
      <c r="J28" s="28">
        <v>351.99815999999998</v>
      </c>
      <c r="K28" s="42">
        <v>2.09</v>
      </c>
      <c r="L28" s="30">
        <v>55.43</v>
      </c>
      <c r="M28" s="29" t="e">
        <f>((I28-J28)*0.7)+(#REF!*0.3)</f>
        <v>#REF!</v>
      </c>
      <c r="N28" s="45" t="s">
        <v>71</v>
      </c>
    </row>
    <row r="29" spans="1:14" s="31" customFormat="1"/>
    <row r="30" spans="1:14" s="31" customFormat="1"/>
    <row r="31" spans="1:14" s="31" customFormat="1" ht="22.5">
      <c r="A31" s="69" t="s">
        <v>114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</row>
    <row r="32" spans="1:14" s="31" customFormat="1" ht="15.75">
      <c r="A32" s="72" t="s">
        <v>0</v>
      </c>
      <c r="B32" s="72" t="s">
        <v>1</v>
      </c>
      <c r="C32" s="73" t="s">
        <v>3</v>
      </c>
      <c r="D32" s="74"/>
      <c r="E32" s="75"/>
      <c r="F32" s="72" t="s">
        <v>4</v>
      </c>
      <c r="G32" s="72"/>
      <c r="H32" s="72"/>
      <c r="I32" s="72"/>
      <c r="J32" s="72"/>
      <c r="K32" s="76" t="s">
        <v>6</v>
      </c>
      <c r="L32" s="76"/>
      <c r="M32" s="73" t="s">
        <v>9</v>
      </c>
      <c r="N32" s="75"/>
    </row>
    <row r="33" spans="1:14" s="31" customFormat="1" ht="63">
      <c r="A33" s="72"/>
      <c r="B33" s="72"/>
      <c r="C33" s="24" t="s">
        <v>26</v>
      </c>
      <c r="D33" s="21" t="s">
        <v>2</v>
      </c>
      <c r="E33" s="21" t="s">
        <v>12</v>
      </c>
      <c r="F33" s="24" t="s">
        <v>5</v>
      </c>
      <c r="G33" s="24" t="s">
        <v>20</v>
      </c>
      <c r="H33" s="24" t="s">
        <v>11</v>
      </c>
      <c r="I33" s="24" t="s">
        <v>24</v>
      </c>
      <c r="J33" s="24" t="s">
        <v>25</v>
      </c>
      <c r="K33" s="24" t="s">
        <v>7</v>
      </c>
      <c r="L33" s="24" t="s">
        <v>8</v>
      </c>
      <c r="M33" s="25" t="s">
        <v>30</v>
      </c>
      <c r="N33" s="24" t="s">
        <v>10</v>
      </c>
    </row>
    <row r="34" spans="1:14" s="31" customFormat="1" ht="30">
      <c r="A34" s="5">
        <v>1</v>
      </c>
      <c r="B34" s="10" t="s">
        <v>50</v>
      </c>
      <c r="C34" s="6" t="s">
        <v>27</v>
      </c>
      <c r="D34" s="28" t="s">
        <v>51</v>
      </c>
      <c r="E34" s="6">
        <v>1</v>
      </c>
      <c r="F34" s="6">
        <v>2023</v>
      </c>
      <c r="G34" s="6" t="s">
        <v>52</v>
      </c>
      <c r="H34" s="5" t="s">
        <v>35</v>
      </c>
      <c r="I34" s="5">
        <v>289.33663000000001</v>
      </c>
      <c r="J34" s="36">
        <v>319.00601</v>
      </c>
      <c r="K34" s="8">
        <v>2.88</v>
      </c>
      <c r="L34" s="7">
        <v>73.86</v>
      </c>
      <c r="M34" s="8">
        <f>((I34-J34)*0.7)+(L34*0.3)</f>
        <v>1.3894340000000049</v>
      </c>
      <c r="N34" s="15" t="s">
        <v>65</v>
      </c>
    </row>
    <row r="35" spans="1:14" s="31" customFormat="1"/>
    <row r="36" spans="1:14" s="31" customFormat="1"/>
    <row r="37" spans="1:14" s="31" customFormat="1" ht="22.5">
      <c r="A37" s="69" t="s">
        <v>115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</row>
    <row r="38" spans="1:14" s="31" customFormat="1" ht="15.75">
      <c r="A38" s="72" t="s">
        <v>0</v>
      </c>
      <c r="B38" s="72" t="s">
        <v>1</v>
      </c>
      <c r="C38" s="73" t="s">
        <v>3</v>
      </c>
      <c r="D38" s="74"/>
      <c r="E38" s="75"/>
      <c r="F38" s="72" t="s">
        <v>4</v>
      </c>
      <c r="G38" s="72"/>
      <c r="H38" s="72"/>
      <c r="I38" s="72"/>
      <c r="J38" s="72"/>
      <c r="K38" s="76" t="s">
        <v>6</v>
      </c>
      <c r="L38" s="76"/>
      <c r="M38" s="73" t="s">
        <v>9</v>
      </c>
      <c r="N38" s="75"/>
    </row>
    <row r="39" spans="1:14" s="31" customFormat="1" ht="63">
      <c r="A39" s="72"/>
      <c r="B39" s="72"/>
      <c r="C39" s="24" t="s">
        <v>26</v>
      </c>
      <c r="D39" s="21" t="s">
        <v>2</v>
      </c>
      <c r="E39" s="21" t="s">
        <v>12</v>
      </c>
      <c r="F39" s="24" t="s">
        <v>5</v>
      </c>
      <c r="G39" s="24" t="s">
        <v>20</v>
      </c>
      <c r="H39" s="24" t="s">
        <v>11</v>
      </c>
      <c r="I39" s="24" t="s">
        <v>24</v>
      </c>
      <c r="J39" s="24" t="s">
        <v>25</v>
      </c>
      <c r="K39" s="24" t="s">
        <v>7</v>
      </c>
      <c r="L39" s="24" t="s">
        <v>8</v>
      </c>
      <c r="M39" s="25" t="s">
        <v>30</v>
      </c>
      <c r="N39" s="24" t="s">
        <v>10</v>
      </c>
    </row>
    <row r="40" spans="1:14" s="31" customFormat="1" ht="30">
      <c r="A40" s="5">
        <v>1</v>
      </c>
      <c r="B40" s="10" t="s">
        <v>53</v>
      </c>
      <c r="C40" s="6" t="s">
        <v>27</v>
      </c>
      <c r="D40" s="28" t="s">
        <v>66</v>
      </c>
      <c r="E40" s="6">
        <v>1</v>
      </c>
      <c r="F40" s="6">
        <v>2023</v>
      </c>
      <c r="G40" s="6" t="s">
        <v>43</v>
      </c>
      <c r="H40" s="5" t="s">
        <v>35</v>
      </c>
      <c r="I40" s="5">
        <v>238.69144</v>
      </c>
      <c r="J40" s="6">
        <v>314.95652000000001</v>
      </c>
      <c r="K40" s="8"/>
      <c r="L40" s="7"/>
      <c r="M40" s="8">
        <f>((I40-J40)*0.7)+(L40*0.3)</f>
        <v>-53.385556000000008</v>
      </c>
      <c r="N40" s="50" t="s">
        <v>67</v>
      </c>
    </row>
    <row r="41" spans="1:14" s="31" customFormat="1">
      <c r="A41" s="61"/>
      <c r="B41" s="56"/>
      <c r="C41" s="57"/>
      <c r="D41" s="62"/>
      <c r="E41" s="57"/>
      <c r="F41" s="57"/>
      <c r="G41" s="57"/>
      <c r="H41" s="61"/>
      <c r="I41" s="61"/>
      <c r="J41" s="57"/>
      <c r="K41" s="63"/>
      <c r="L41" s="64"/>
      <c r="M41" s="63"/>
      <c r="N41" s="65"/>
    </row>
    <row r="42" spans="1:14" s="31" customForma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4" s="31" customFormat="1" ht="22.5">
      <c r="A43" s="69" t="s">
        <v>116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</row>
    <row r="44" spans="1:14" ht="15.75" customHeight="1">
      <c r="A44" s="80" t="s">
        <v>0</v>
      </c>
      <c r="B44" s="81" t="s">
        <v>1</v>
      </c>
      <c r="C44" s="82" t="s">
        <v>3</v>
      </c>
      <c r="D44" s="83"/>
      <c r="E44" s="84"/>
      <c r="F44" s="80" t="s">
        <v>4</v>
      </c>
      <c r="G44" s="80"/>
      <c r="H44" s="80"/>
      <c r="I44" s="80"/>
      <c r="J44" s="80"/>
      <c r="K44" s="85" t="s">
        <v>6</v>
      </c>
      <c r="L44" s="85"/>
      <c r="M44" s="85" t="s">
        <v>9</v>
      </c>
      <c r="N44" s="85"/>
    </row>
    <row r="45" spans="1:14" s="31" customFormat="1" ht="63">
      <c r="A45" s="80"/>
      <c r="B45" s="81"/>
      <c r="C45" s="54" t="s">
        <v>85</v>
      </c>
      <c r="D45" s="54" t="s">
        <v>2</v>
      </c>
      <c r="E45" s="54" t="s">
        <v>12</v>
      </c>
      <c r="F45" s="54" t="s">
        <v>5</v>
      </c>
      <c r="G45" s="54" t="s">
        <v>20</v>
      </c>
      <c r="H45" s="54" t="s">
        <v>11</v>
      </c>
      <c r="I45" s="55" t="s">
        <v>86</v>
      </c>
      <c r="J45" s="54" t="s">
        <v>87</v>
      </c>
      <c r="K45" s="54" t="s">
        <v>7</v>
      </c>
      <c r="L45" s="54" t="s">
        <v>8</v>
      </c>
      <c r="M45" s="54" t="s">
        <v>88</v>
      </c>
      <c r="N45" s="54" t="s">
        <v>10</v>
      </c>
    </row>
    <row r="46" spans="1:14" ht="30">
      <c r="A46" s="66">
        <v>1</v>
      </c>
      <c r="B46" s="56" t="s">
        <v>89</v>
      </c>
      <c r="C46" s="6" t="s">
        <v>90</v>
      </c>
      <c r="D46" s="6" t="s">
        <v>91</v>
      </c>
      <c r="E46" s="6">
        <v>1</v>
      </c>
      <c r="F46" s="6">
        <v>2023</v>
      </c>
      <c r="G46" s="57" t="s">
        <v>92</v>
      </c>
      <c r="H46" s="5" t="s">
        <v>93</v>
      </c>
      <c r="I46" s="5">
        <v>285</v>
      </c>
      <c r="J46" s="6">
        <v>317.23</v>
      </c>
      <c r="K46" s="8">
        <v>2.88</v>
      </c>
      <c r="L46" s="7">
        <v>73.67</v>
      </c>
      <c r="M46" s="6">
        <f t="shared" ref="M46:M50" si="1">((I46*100/500)*70/100)+(L46*30/100)</f>
        <v>62.000999999999998</v>
      </c>
      <c r="N46" s="6" t="s">
        <v>65</v>
      </c>
    </row>
    <row r="47" spans="1:14" ht="30">
      <c r="A47" s="5">
        <v>2</v>
      </c>
      <c r="B47" s="10" t="s">
        <v>94</v>
      </c>
      <c r="C47" s="6" t="s">
        <v>90</v>
      </c>
      <c r="D47" s="6" t="s">
        <v>91</v>
      </c>
      <c r="E47" s="6">
        <v>1</v>
      </c>
      <c r="F47" s="6">
        <v>2023</v>
      </c>
      <c r="G47" s="6" t="s">
        <v>95</v>
      </c>
      <c r="H47" s="5" t="s">
        <v>93</v>
      </c>
      <c r="I47" s="5">
        <v>289.89</v>
      </c>
      <c r="J47" s="6">
        <v>317.23</v>
      </c>
      <c r="K47" s="8">
        <v>2.76</v>
      </c>
      <c r="L47" s="7">
        <v>71.06</v>
      </c>
      <c r="M47" s="6">
        <f t="shared" si="1"/>
        <v>61.902600000000007</v>
      </c>
      <c r="N47" s="6" t="s">
        <v>65</v>
      </c>
    </row>
    <row r="48" spans="1:14" ht="30">
      <c r="A48" s="66">
        <v>3</v>
      </c>
      <c r="B48" s="58" t="s">
        <v>96</v>
      </c>
      <c r="C48" s="6" t="s">
        <v>90</v>
      </c>
      <c r="D48" s="6" t="s">
        <v>91</v>
      </c>
      <c r="E48" s="6">
        <v>1</v>
      </c>
      <c r="F48" s="6">
        <v>2023</v>
      </c>
      <c r="G48" s="59" t="s">
        <v>97</v>
      </c>
      <c r="H48" s="5" t="s">
        <v>93</v>
      </c>
      <c r="I48" s="5">
        <v>258.33999999999997</v>
      </c>
      <c r="J48" s="6">
        <v>317.23</v>
      </c>
      <c r="K48" s="8">
        <v>3.38</v>
      </c>
      <c r="L48" s="7">
        <v>85.53</v>
      </c>
      <c r="M48" s="6">
        <f t="shared" si="1"/>
        <v>61.826599999999999</v>
      </c>
      <c r="N48" s="6" t="s">
        <v>65</v>
      </c>
    </row>
    <row r="49" spans="1:14" ht="30">
      <c r="A49" s="5">
        <v>4</v>
      </c>
      <c r="B49" s="10" t="s">
        <v>100</v>
      </c>
      <c r="C49" s="6" t="s">
        <v>90</v>
      </c>
      <c r="D49" s="6" t="s">
        <v>91</v>
      </c>
      <c r="E49" s="6">
        <v>1</v>
      </c>
      <c r="F49" s="6">
        <v>2023</v>
      </c>
      <c r="G49" s="6" t="s">
        <v>101</v>
      </c>
      <c r="H49" s="5" t="s">
        <v>93</v>
      </c>
      <c r="I49" s="5">
        <v>302.45999999999998</v>
      </c>
      <c r="J49" s="6">
        <v>317.23</v>
      </c>
      <c r="K49" s="8">
        <v>2.4</v>
      </c>
      <c r="L49" s="7">
        <v>62.66</v>
      </c>
      <c r="M49" s="6">
        <f>((I49*100/500)*70/100)+(L49*30/100)</f>
        <v>61.142399999999995</v>
      </c>
      <c r="N49" s="6" t="s">
        <v>83</v>
      </c>
    </row>
    <row r="50" spans="1:14" ht="45">
      <c r="A50" s="66">
        <v>5</v>
      </c>
      <c r="B50" s="10" t="s">
        <v>98</v>
      </c>
      <c r="C50" s="6" t="s">
        <v>90</v>
      </c>
      <c r="D50" s="6" t="s">
        <v>91</v>
      </c>
      <c r="E50" s="6">
        <v>1</v>
      </c>
      <c r="F50" s="6">
        <v>2023</v>
      </c>
      <c r="G50" s="6" t="s">
        <v>99</v>
      </c>
      <c r="H50" s="5" t="s">
        <v>93</v>
      </c>
      <c r="I50" s="5">
        <v>253.07</v>
      </c>
      <c r="J50" s="6">
        <v>317.23</v>
      </c>
      <c r="K50" s="8">
        <v>3.17</v>
      </c>
      <c r="L50" s="7">
        <v>80.5</v>
      </c>
      <c r="M50" s="6">
        <f t="shared" si="1"/>
        <v>59.579799999999999</v>
      </c>
      <c r="N50" s="6" t="s">
        <v>83</v>
      </c>
    </row>
    <row r="51" spans="1:14" ht="30">
      <c r="A51" s="5">
        <v>6</v>
      </c>
      <c r="B51" s="10" t="s">
        <v>102</v>
      </c>
      <c r="C51" s="6" t="s">
        <v>90</v>
      </c>
      <c r="D51" s="6" t="s">
        <v>91</v>
      </c>
      <c r="E51" s="6">
        <v>1</v>
      </c>
      <c r="F51" s="6">
        <v>2023</v>
      </c>
      <c r="G51" s="6" t="s">
        <v>75</v>
      </c>
      <c r="H51" s="5" t="s">
        <v>93</v>
      </c>
      <c r="I51" s="5"/>
      <c r="J51" s="6">
        <v>317.23</v>
      </c>
      <c r="K51" s="8">
        <v>3.22</v>
      </c>
      <c r="L51" s="7">
        <v>81.8</v>
      </c>
      <c r="M51" s="6">
        <v>0</v>
      </c>
      <c r="N51" s="6" t="s">
        <v>103</v>
      </c>
    </row>
    <row r="52" spans="1:14" ht="30">
      <c r="A52" s="66">
        <v>7</v>
      </c>
      <c r="B52" s="10" t="s">
        <v>104</v>
      </c>
      <c r="C52" s="6" t="s">
        <v>90</v>
      </c>
      <c r="D52" s="6" t="s">
        <v>91</v>
      </c>
      <c r="E52" s="6">
        <v>1</v>
      </c>
      <c r="F52" s="6">
        <v>2023</v>
      </c>
      <c r="G52" s="6" t="s">
        <v>105</v>
      </c>
      <c r="H52" s="5" t="s">
        <v>93</v>
      </c>
      <c r="I52" s="5"/>
      <c r="J52" s="6">
        <v>317.23</v>
      </c>
      <c r="K52" s="8"/>
      <c r="L52" s="7"/>
      <c r="M52" s="6">
        <f t="shared" ref="M52:M54" si="2">((I52*100/500)*70/100)+(L52*30/100)</f>
        <v>0</v>
      </c>
      <c r="N52" s="6" t="s">
        <v>106</v>
      </c>
    </row>
    <row r="53" spans="1:14" ht="60">
      <c r="A53" s="5">
        <v>8</v>
      </c>
      <c r="B53" s="10" t="s">
        <v>107</v>
      </c>
      <c r="C53" s="6" t="s">
        <v>90</v>
      </c>
      <c r="D53" s="6" t="s">
        <v>91</v>
      </c>
      <c r="E53" s="6">
        <v>2</v>
      </c>
      <c r="F53" s="6">
        <v>2021</v>
      </c>
      <c r="G53" s="6" t="s">
        <v>108</v>
      </c>
      <c r="H53" s="5" t="s">
        <v>93</v>
      </c>
      <c r="I53" s="5">
        <v>223.31</v>
      </c>
      <c r="J53" s="6">
        <v>267.32</v>
      </c>
      <c r="K53" s="8">
        <v>3.28</v>
      </c>
      <c r="L53" s="7">
        <v>83.2</v>
      </c>
      <c r="M53" s="6">
        <f t="shared" si="2"/>
        <v>56.223399999999998</v>
      </c>
      <c r="N53" s="6" t="s">
        <v>109</v>
      </c>
    </row>
    <row r="54" spans="1:14" ht="75">
      <c r="A54" s="66">
        <v>9</v>
      </c>
      <c r="B54" s="67" t="s">
        <v>110</v>
      </c>
      <c r="C54" s="6" t="s">
        <v>90</v>
      </c>
      <c r="D54" s="6" t="s">
        <v>91</v>
      </c>
      <c r="E54" s="6">
        <v>1</v>
      </c>
      <c r="F54" s="6">
        <v>2023</v>
      </c>
      <c r="G54" s="68" t="s">
        <v>111</v>
      </c>
      <c r="H54" s="5" t="s">
        <v>93</v>
      </c>
      <c r="I54" s="5">
        <v>255.24</v>
      </c>
      <c r="J54" s="6">
        <v>317.23</v>
      </c>
      <c r="K54" s="8">
        <v>2.37</v>
      </c>
      <c r="L54" s="7">
        <v>61.69</v>
      </c>
      <c r="M54" s="6">
        <f t="shared" si="2"/>
        <v>54.240600000000001</v>
      </c>
      <c r="N54" s="6" t="s">
        <v>112</v>
      </c>
    </row>
    <row r="57" spans="1:14">
      <c r="A57" s="1"/>
      <c r="B57" s="9" t="s">
        <v>13</v>
      </c>
      <c r="C57" s="3"/>
      <c r="D57" s="3"/>
      <c r="E57" s="4"/>
      <c r="F57" s="3"/>
      <c r="G57" s="3"/>
      <c r="H57" s="31"/>
      <c r="I57" s="31"/>
      <c r="J57" s="3"/>
      <c r="K57" s="3"/>
      <c r="L57" s="3"/>
      <c r="M57" s="19"/>
    </row>
    <row r="58" spans="1:14" ht="15.75">
      <c r="A58" s="11">
        <v>1</v>
      </c>
      <c r="B58" s="77" t="s">
        <v>21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</row>
    <row r="59" spans="1:14" ht="15.75">
      <c r="A59" s="11">
        <v>2</v>
      </c>
      <c r="B59" s="77" t="s">
        <v>14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</row>
    <row r="60" spans="1:14" ht="15.75">
      <c r="A60" s="11">
        <v>3</v>
      </c>
      <c r="B60" s="77" t="s">
        <v>15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</row>
    <row r="61" spans="1:14" ht="15.75">
      <c r="A61" s="11">
        <v>4</v>
      </c>
      <c r="B61" s="77" t="s">
        <v>18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4" ht="15.75">
      <c r="A62" s="11">
        <v>5</v>
      </c>
      <c r="B62" s="77" t="s">
        <v>17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4" ht="15.75">
      <c r="A63" s="11">
        <v>6</v>
      </c>
      <c r="B63" s="77" t="s">
        <v>16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</row>
    <row r="64" spans="1:14" ht="15.75">
      <c r="A64" s="11">
        <v>7</v>
      </c>
      <c r="B64" s="77" t="s">
        <v>19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</row>
    <row r="65" spans="1:13" ht="15.75">
      <c r="A65" s="11">
        <v>8</v>
      </c>
      <c r="B65" s="78" t="s">
        <v>22</v>
      </c>
      <c r="C65" s="78"/>
      <c r="D65" s="78"/>
      <c r="E65" s="78"/>
      <c r="F65" s="78"/>
      <c r="G65" s="78"/>
      <c r="H65" s="78"/>
      <c r="I65" s="12"/>
      <c r="J65" s="12"/>
      <c r="K65" s="12"/>
      <c r="L65" s="12"/>
      <c r="M65" s="20"/>
    </row>
    <row r="66" spans="1:13" ht="15.75">
      <c r="A66" s="1">
        <v>9</v>
      </c>
      <c r="B66" s="79" t="s">
        <v>23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19"/>
    </row>
    <row r="68" spans="1:13" ht="18.75">
      <c r="C68" s="34" t="s">
        <v>31</v>
      </c>
      <c r="H68" s="32" t="s">
        <v>32</v>
      </c>
      <c r="L68" s="33" t="s">
        <v>33</v>
      </c>
    </row>
  </sheetData>
  <mergeCells count="44">
    <mergeCell ref="B63:M63"/>
    <mergeCell ref="B64:M64"/>
    <mergeCell ref="B65:H65"/>
    <mergeCell ref="B66:L66"/>
    <mergeCell ref="A43:N43"/>
    <mergeCell ref="A44:A45"/>
    <mergeCell ref="B44:B45"/>
    <mergeCell ref="C44:E44"/>
    <mergeCell ref="F44:J44"/>
    <mergeCell ref="K44:L44"/>
    <mergeCell ref="M44:N44"/>
    <mergeCell ref="B58:M58"/>
    <mergeCell ref="B59:M59"/>
    <mergeCell ref="B60:M60"/>
    <mergeCell ref="B61:M61"/>
    <mergeCell ref="B62:M62"/>
    <mergeCell ref="A37:N37"/>
    <mergeCell ref="A38:A39"/>
    <mergeCell ref="B38:B39"/>
    <mergeCell ref="C38:E38"/>
    <mergeCell ref="F38:J38"/>
    <mergeCell ref="K38:L38"/>
    <mergeCell ref="M38:N38"/>
    <mergeCell ref="A31:N31"/>
    <mergeCell ref="A32:A33"/>
    <mergeCell ref="B32:B33"/>
    <mergeCell ref="C32:E32"/>
    <mergeCell ref="F32:J32"/>
    <mergeCell ref="K32:L32"/>
    <mergeCell ref="M32:N32"/>
    <mergeCell ref="A17:N17"/>
    <mergeCell ref="A18:A19"/>
    <mergeCell ref="B18:B19"/>
    <mergeCell ref="C18:E18"/>
    <mergeCell ref="F18:J18"/>
    <mergeCell ref="K18:L18"/>
    <mergeCell ref="M18:N18"/>
    <mergeCell ref="A3:N3"/>
    <mergeCell ref="A4:A5"/>
    <mergeCell ref="B4:B5"/>
    <mergeCell ref="C4:E4"/>
    <mergeCell ref="F4:J4"/>
    <mergeCell ref="K4:L4"/>
    <mergeCell ref="M4:N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Tıbbi Laboratuvar Teknikleri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2024-02-26T08:38:05Z</dcterms:modified>
</cp:coreProperties>
</file>